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6" windowWidth="15132" windowHeight="7380" activeTab="0"/>
  </bookViews>
  <sheets>
    <sheet name="Cua autocartera 31-12-16" sheetId="1" r:id="rId1"/>
  </sheets>
  <externalReferences>
    <externalReference r:id="rId4"/>
  </externalReferences>
  <definedNames>
    <definedName name="_xlnm.Print_Area" localSheetId="0">'Cua autocartera 31-12-16'!#REF!</definedName>
  </definedNames>
  <calcPr fullCalcOnLoad="1"/>
</workbook>
</file>

<file path=xl/sharedStrings.xml><?xml version="1.0" encoding="utf-8"?>
<sst xmlns="http://schemas.openxmlformats.org/spreadsheetml/2006/main" count="80" uniqueCount="47">
  <si>
    <t>ACCIONA</t>
  </si>
  <si>
    <t>ACS</t>
  </si>
  <si>
    <t>BA.SABADELL</t>
  </si>
  <si>
    <t>BA.SANTANDER</t>
  </si>
  <si>
    <t>BANKINTER</t>
  </si>
  <si>
    <t>IBERDROLA</t>
  </si>
  <si>
    <t>INDRA A</t>
  </si>
  <si>
    <t>MAPFRE</t>
  </si>
  <si>
    <t>R.E.C.</t>
  </si>
  <si>
    <t>REPSOL YPF</t>
  </si>
  <si>
    <t>TEC.REUNIDAS</t>
  </si>
  <si>
    <t>TELEFONICA</t>
  </si>
  <si>
    <t>AMADEUS</t>
  </si>
  <si>
    <t>CAIXABANK</t>
  </si>
  <si>
    <r>
      <t xml:space="preserve">COMPAÑIAS DEL IBEX 35 QUE DECLARAN AUTOCARTERA / </t>
    </r>
    <r>
      <rPr>
        <b/>
        <sz val="11"/>
        <color indexed="10"/>
        <rFont val="Arial"/>
        <family val="2"/>
      </rPr>
      <t>IBEX 35 COMPANIES THAT DECLARE TREASURY STOCK</t>
    </r>
  </si>
  <si>
    <r>
      <t xml:space="preserve">Empresa / </t>
    </r>
    <r>
      <rPr>
        <b/>
        <sz val="9"/>
        <color indexed="10"/>
        <rFont val="Arial"/>
        <family val="2"/>
      </rPr>
      <t>Company</t>
    </r>
  </si>
  <si>
    <r>
      <t>% del capital emitido /</t>
    </r>
    <r>
      <rPr>
        <b/>
        <sz val="9"/>
        <color indexed="10"/>
        <rFont val="Arial"/>
        <family val="2"/>
      </rPr>
      <t xml:space="preserve"> % of issued capital</t>
    </r>
  </si>
  <si>
    <r>
      <t xml:space="preserve">Nº acciones / </t>
    </r>
    <r>
      <rPr>
        <b/>
        <sz val="9"/>
        <color indexed="10"/>
        <rFont val="Arial"/>
        <family val="2"/>
      </rPr>
      <t>Nº shares</t>
    </r>
  </si>
  <si>
    <r>
      <t xml:space="preserve">Valoración en euros / </t>
    </r>
    <r>
      <rPr>
        <b/>
        <sz val="9"/>
        <color indexed="10"/>
        <rFont val="Arial"/>
        <family val="2"/>
      </rPr>
      <t>Value in euros</t>
    </r>
  </si>
  <si>
    <r>
      <t xml:space="preserve">Variación anual del nº de titulos / </t>
    </r>
    <r>
      <rPr>
        <b/>
        <sz val="9"/>
        <color indexed="10"/>
        <rFont val="Arial"/>
        <family val="2"/>
      </rPr>
      <t>Annual variation of nº of shares</t>
    </r>
  </si>
  <si>
    <r>
      <t xml:space="preserve">Fuente / </t>
    </r>
    <r>
      <rPr>
        <b/>
        <sz val="9"/>
        <color indexed="10"/>
        <rFont val="Arial"/>
        <family val="2"/>
      </rPr>
      <t>source</t>
    </r>
  </si>
  <si>
    <t xml:space="preserve">IAG </t>
  </si>
  <si>
    <t>BANKIA</t>
  </si>
  <si>
    <t>ACERINOX</t>
  </si>
  <si>
    <r>
      <t xml:space="preserve">Fecha / </t>
    </r>
    <r>
      <rPr>
        <b/>
        <i/>
        <sz val="9"/>
        <color indexed="10"/>
        <rFont val="Arial"/>
        <family val="2"/>
      </rPr>
      <t>Date</t>
    </r>
  </si>
  <si>
    <t>ENAGAS</t>
  </si>
  <si>
    <t xml:space="preserve">INDITEX </t>
  </si>
  <si>
    <t>MELIA HOTELES</t>
  </si>
  <si>
    <t>MERLIN PROP.</t>
  </si>
  <si>
    <r>
      <t xml:space="preserve">Autocartera / </t>
    </r>
    <r>
      <rPr>
        <b/>
        <sz val="9"/>
        <color indexed="10"/>
        <rFont val="Arial"/>
        <family val="2"/>
      </rPr>
      <t>Treasure stock</t>
    </r>
    <r>
      <rPr>
        <b/>
        <sz val="9"/>
        <rFont val="Arial"/>
        <family val="2"/>
      </rPr>
      <t xml:space="preserve"> (31/12/2017)</t>
    </r>
  </si>
  <si>
    <r>
      <t xml:space="preserve">Nº total de acciones / </t>
    </r>
    <r>
      <rPr>
        <b/>
        <sz val="9"/>
        <color indexed="10"/>
        <rFont val="Arial"/>
        <family val="2"/>
      </rPr>
      <t xml:space="preserve">Total number of shares </t>
    </r>
    <r>
      <rPr>
        <b/>
        <sz val="9"/>
        <rFont val="Arial"/>
        <family val="2"/>
      </rPr>
      <t>(31/12/2017)</t>
    </r>
  </si>
  <si>
    <t>CELLNEX</t>
  </si>
  <si>
    <t>INM. COLONIAL</t>
  </si>
  <si>
    <t>GRIFOLS</t>
  </si>
  <si>
    <t>MEDIASET ESPAÑA</t>
  </si>
  <si>
    <t>SIEMENS GAMESA</t>
  </si>
  <si>
    <r>
      <t xml:space="preserve">Amortización Nº Acciones en 2018 / </t>
    </r>
    <r>
      <rPr>
        <b/>
        <i/>
        <sz val="8"/>
        <color indexed="10"/>
        <rFont val="Arial"/>
        <family val="2"/>
      </rPr>
      <t>Redemption of shares (number) in 2018</t>
    </r>
  </si>
  <si>
    <r>
      <t xml:space="preserve">Autocartera / </t>
    </r>
    <r>
      <rPr>
        <b/>
        <sz val="9"/>
        <color indexed="10"/>
        <rFont val="Arial"/>
        <family val="2"/>
      </rPr>
      <t>Treasure stock</t>
    </r>
    <r>
      <rPr>
        <b/>
        <sz val="9"/>
        <rFont val="Arial"/>
        <family val="2"/>
      </rPr>
      <t xml:space="preserve"> (31/12/2018)</t>
    </r>
  </si>
  <si>
    <r>
      <t xml:space="preserve">Nº total de acciones / </t>
    </r>
    <r>
      <rPr>
        <b/>
        <sz val="9"/>
        <color indexed="10"/>
        <rFont val="Arial"/>
        <family val="2"/>
      </rPr>
      <t xml:space="preserve">Total number of shares </t>
    </r>
    <r>
      <rPr>
        <b/>
        <sz val="9"/>
        <rFont val="Arial"/>
        <family val="2"/>
      </rPr>
      <t>(31/12/2018)</t>
    </r>
  </si>
  <si>
    <r>
      <t xml:space="preserve">Valoración en euros de la autocartera a 31/12/18 mas las amortizaciones / </t>
    </r>
    <r>
      <rPr>
        <b/>
        <sz val="9"/>
        <color indexed="10"/>
        <rFont val="Arial"/>
        <family val="2"/>
      </rPr>
      <t xml:space="preserve">Value in euros of treasure stock 31/12/18 plus redemptions </t>
    </r>
  </si>
  <si>
    <t xml:space="preserve">16/02/2018 y 20/07/2018 </t>
  </si>
  <si>
    <t>Informe anual gobierno corporativo y Auditoria</t>
  </si>
  <si>
    <r>
      <t xml:space="preserve">ENCE </t>
    </r>
  </si>
  <si>
    <t>FERROVIAL (1)</t>
  </si>
  <si>
    <t xml:space="preserve">NATURGY </t>
  </si>
  <si>
    <t>VISCOFAN</t>
  </si>
  <si>
    <r>
      <t xml:space="preserve">(1) La cifra de acciones propias consignada en esta estadística, de 7.411.668 acciones, es la que figura en el Informe Anual Integrado de Ferrovial cerrado a 31 de Diciembre de 2018. Esta cifra difiere de la anotada en el Informe de Gobierno Corporativo, de 7.218.319 acciones, cerrado también a 31 de diciembre de 2018. </t>
    </r>
    <r>
      <rPr>
        <b/>
        <sz val="8"/>
        <color indexed="10"/>
        <rFont val="Arial"/>
        <family val="2"/>
      </rPr>
      <t>(1)</t>
    </r>
    <r>
      <rPr>
        <b/>
        <sz val="8"/>
        <color indexed="8"/>
        <rFont val="Arial"/>
        <family val="2"/>
      </rPr>
      <t xml:space="preserve"> </t>
    </r>
    <r>
      <rPr>
        <b/>
        <sz val="8"/>
        <color indexed="10"/>
        <rFont val="Arial"/>
        <family val="2"/>
      </rPr>
      <t>The number of treasury shares recorded in this statistic (7,411,668 shares) is shown in the Ferrovial Annual Report 2018 with data closed on December 31, 2018. This figure slightly differs from the one recorded in the Ferrovial Corporate Governance Report (7,218,319 shares).</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</si>
</sst>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C0A]d\-mmm\-yy;@"/>
    <numFmt numFmtId="170" formatCode="dd\-mm\-yy;@"/>
    <numFmt numFmtId="171" formatCode="#,##0.000"/>
    <numFmt numFmtId="172" formatCode="0.000"/>
    <numFmt numFmtId="173" formatCode="#,##0.0"/>
    <numFmt numFmtId="174" formatCode="#,##0.0000"/>
    <numFmt numFmtId="175" formatCode="0.0%"/>
    <numFmt numFmtId="176" formatCode="#,##0.00000"/>
    <numFmt numFmtId="177" formatCode="0.000%"/>
    <numFmt numFmtId="178" formatCode="0.0000000"/>
    <numFmt numFmtId="179" formatCode="0.000000"/>
    <numFmt numFmtId="180" formatCode="0.00000"/>
    <numFmt numFmtId="181" formatCode="0.0000"/>
    <numFmt numFmtId="182" formatCode="#,##0.000000"/>
    <numFmt numFmtId="183" formatCode="[$-C0A]d\-mmm;@"/>
    <numFmt numFmtId="184" formatCode="#,##0.0000000"/>
    <numFmt numFmtId="185" formatCode="#,##0.00000000"/>
    <numFmt numFmtId="186" formatCode="0.0000%"/>
    <numFmt numFmtId="187" formatCode="0.00000%"/>
    <numFmt numFmtId="188" formatCode="[$-C0A]dddd\,\ d&quot; de &quot;mmmm&quot; de &quot;yyyy"/>
    <numFmt numFmtId="189" formatCode="0.0000000%"/>
  </numFmts>
  <fonts count="60">
    <font>
      <sz val="11"/>
      <color theme="1"/>
      <name val="Calibri"/>
      <family val="2"/>
    </font>
    <font>
      <sz val="11"/>
      <color indexed="8"/>
      <name val="Calibri"/>
      <family val="2"/>
    </font>
    <font>
      <sz val="8"/>
      <name val="Arial"/>
      <family val="2"/>
    </font>
    <font>
      <b/>
      <sz val="11"/>
      <name val="Arial"/>
      <family val="2"/>
    </font>
    <font>
      <b/>
      <sz val="11"/>
      <color indexed="10"/>
      <name val="Arial"/>
      <family val="2"/>
    </font>
    <font>
      <b/>
      <sz val="9"/>
      <name val="Arial"/>
      <family val="2"/>
    </font>
    <font>
      <b/>
      <sz val="9"/>
      <color indexed="10"/>
      <name val="Arial"/>
      <family val="2"/>
    </font>
    <font>
      <b/>
      <i/>
      <sz val="9"/>
      <color indexed="10"/>
      <name val="Arial"/>
      <family val="2"/>
    </font>
    <font>
      <b/>
      <i/>
      <sz val="8"/>
      <color indexed="10"/>
      <name val="Arial"/>
      <family val="2"/>
    </font>
    <font>
      <strike/>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9"/>
      <color indexed="8"/>
      <name val="Arial"/>
      <family val="2"/>
    </font>
    <font>
      <b/>
      <i/>
      <sz val="8"/>
      <color indexed="8"/>
      <name val="Arial"/>
      <family val="2"/>
    </font>
    <font>
      <b/>
      <sz val="8"/>
      <color indexed="8"/>
      <name val="Arial"/>
      <family val="2"/>
    </font>
    <font>
      <sz val="8"/>
      <color indexed="8"/>
      <name val="Arial"/>
      <family val="2"/>
    </font>
    <font>
      <sz val="12"/>
      <color indexed="10"/>
      <name val="Arial"/>
      <family val="2"/>
    </font>
    <font>
      <sz val="9"/>
      <name val="Arial"/>
      <family val="2"/>
    </font>
    <font>
      <sz val="8"/>
      <color indexed="10"/>
      <name val="Arial"/>
      <family val="2"/>
    </font>
    <font>
      <sz val="11"/>
      <name val="Calibri"/>
      <family val="2"/>
    </font>
    <font>
      <b/>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rgb="FFFF0000"/>
      <name val="Arial"/>
      <family val="2"/>
    </font>
    <font>
      <b/>
      <sz val="18"/>
      <color theme="3"/>
      <name val="Cambria"/>
      <family val="2"/>
    </font>
    <font>
      <b/>
      <sz val="13"/>
      <color theme="3"/>
      <name val="Calibri"/>
      <family val="2"/>
    </font>
    <font>
      <b/>
      <sz val="11"/>
      <color theme="1"/>
      <name val="Calibri"/>
      <family val="2"/>
    </font>
    <font>
      <b/>
      <i/>
      <sz val="9"/>
      <color theme="1"/>
      <name val="Arial"/>
      <family val="2"/>
    </font>
    <font>
      <b/>
      <sz val="8"/>
      <color theme="1"/>
      <name val="Arial"/>
      <family val="2"/>
    </font>
    <font>
      <sz val="8"/>
      <color theme="1"/>
      <name val="Arial"/>
      <family val="2"/>
    </font>
    <font>
      <b/>
      <i/>
      <sz val="8"/>
      <color theme="1"/>
      <name val="Arial"/>
      <family val="2"/>
    </font>
    <font>
      <sz val="8"/>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right style="thin"/>
      <top style="thin"/>
      <bottom style="medium"/>
    </border>
    <border>
      <left/>
      <right/>
      <top style="medium"/>
      <bottom style="thin"/>
    </border>
    <border>
      <left/>
      <right style="medium"/>
      <top style="medium"/>
      <bottom style="thin"/>
    </border>
    <border>
      <left style="medium"/>
      <right style="thin"/>
      <top style="medium"/>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style="thin"/>
    </border>
    <border>
      <left>
        <color indexed="63"/>
      </left>
      <right style="thin"/>
      <top style="medium"/>
      <bottom style="thin"/>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 fillId="33" borderId="7">
      <alignment horizontal="left" wrapText="1"/>
      <protection/>
    </xf>
    <xf numFmtId="0" fontId="50" fillId="33" borderId="8">
      <alignment horizontal="left" wrapText="1"/>
      <protection/>
    </xf>
    <xf numFmtId="0" fontId="51" fillId="0" borderId="0" applyNumberFormat="0" applyFill="0" applyBorder="0" applyAlignment="0" applyProtection="0"/>
    <xf numFmtId="0" fontId="52" fillId="0" borderId="9" applyNumberFormat="0" applyFill="0" applyAlignment="0" applyProtection="0"/>
    <xf numFmtId="0" fontId="42" fillId="0" borderId="10" applyNumberFormat="0" applyFill="0" applyAlignment="0" applyProtection="0"/>
    <xf numFmtId="0" fontId="53" fillId="0" borderId="11" applyNumberFormat="0" applyFill="0" applyAlignment="0" applyProtection="0"/>
  </cellStyleXfs>
  <cellXfs count="71">
    <xf numFmtId="0" fontId="0" fillId="0" borderId="0" xfId="0" applyFont="1" applyAlignment="1">
      <alignment/>
    </xf>
    <xf numFmtId="3" fontId="0" fillId="0" borderId="0" xfId="0" applyNumberFormat="1" applyAlignment="1">
      <alignment/>
    </xf>
    <xf numFmtId="3" fontId="0" fillId="0" borderId="0" xfId="0" applyNumberFormat="1" applyAlignment="1">
      <alignment horizontal="center"/>
    </xf>
    <xf numFmtId="3" fontId="2" fillId="0" borderId="12" xfId="0" applyNumberFormat="1" applyFont="1" applyBorder="1" applyAlignment="1">
      <alignment/>
    </xf>
    <xf numFmtId="3" fontId="2" fillId="0" borderId="0" xfId="0" applyNumberFormat="1" applyFont="1" applyBorder="1" applyAlignment="1">
      <alignment/>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xf>
    <xf numFmtId="3" fontId="2" fillId="0" borderId="19" xfId="0" applyNumberFormat="1" applyFont="1" applyFill="1" applyBorder="1" applyAlignment="1">
      <alignment/>
    </xf>
    <xf numFmtId="3" fontId="2" fillId="0" borderId="0" xfId="0" applyNumberFormat="1" applyFont="1" applyFill="1" applyBorder="1" applyAlignment="1">
      <alignment/>
    </xf>
    <xf numFmtId="187" fontId="2" fillId="0" borderId="0" xfId="54" applyNumberFormat="1" applyFont="1" applyFill="1" applyBorder="1" applyAlignment="1">
      <alignment/>
    </xf>
    <xf numFmtId="170" fontId="54" fillId="34" borderId="14" xfId="0" applyNumberFormat="1" applyFont="1" applyFill="1" applyBorder="1" applyAlignment="1">
      <alignment horizontal="center" vertical="center" wrapText="1"/>
    </xf>
    <xf numFmtId="3" fontId="2" fillId="0" borderId="20" xfId="0" applyNumberFormat="1" applyFont="1" applyFill="1" applyBorder="1" applyAlignment="1">
      <alignment/>
    </xf>
    <xf numFmtId="0" fontId="55" fillId="0" borderId="0" xfId="0" applyFont="1" applyAlignment="1">
      <alignment/>
    </xf>
    <xf numFmtId="0" fontId="55" fillId="0" borderId="21" xfId="0" applyFont="1" applyBorder="1" applyAlignment="1">
      <alignment/>
    </xf>
    <xf numFmtId="0" fontId="2" fillId="0" borderId="22" xfId="0" applyFont="1" applyFill="1" applyBorder="1" applyAlignment="1">
      <alignment/>
    </xf>
    <xf numFmtId="14" fontId="2" fillId="0" borderId="0" xfId="0" applyNumberFormat="1" applyFont="1" applyFill="1" applyBorder="1" applyAlignment="1">
      <alignment/>
    </xf>
    <xf numFmtId="3" fontId="2" fillId="0" borderId="23" xfId="0" applyNumberFormat="1" applyFont="1" applyFill="1" applyBorder="1" applyAlignment="1">
      <alignment/>
    </xf>
    <xf numFmtId="3" fontId="9" fillId="0" borderId="0" xfId="0" applyNumberFormat="1" applyFont="1" applyAlignment="1">
      <alignment/>
    </xf>
    <xf numFmtId="0" fontId="2" fillId="0" borderId="0" xfId="0" applyFont="1" applyAlignment="1">
      <alignment/>
    </xf>
    <xf numFmtId="171" fontId="2" fillId="0" borderId="0" xfId="0" applyNumberFormat="1" applyFont="1" applyAlignment="1">
      <alignment/>
    </xf>
    <xf numFmtId="14" fontId="2" fillId="0" borderId="0" xfId="0" applyNumberFormat="1" applyFont="1" applyFill="1" applyBorder="1" applyAlignment="1">
      <alignment wrapText="1"/>
    </xf>
    <xf numFmtId="3" fontId="2" fillId="0" borderId="0" xfId="0" applyNumberFormat="1" applyFont="1" applyFill="1" applyBorder="1" applyAlignment="1">
      <alignment horizontal="right"/>
    </xf>
    <xf numFmtId="3" fontId="2" fillId="0" borderId="0" xfId="0" applyNumberFormat="1" applyFont="1" applyAlignment="1">
      <alignment/>
    </xf>
    <xf numFmtId="3" fontId="2" fillId="0" borderId="19" xfId="0" applyNumberFormat="1" applyFont="1" applyFill="1" applyBorder="1" applyAlignment="1">
      <alignment horizontal="right"/>
    </xf>
    <xf numFmtId="170" fontId="2" fillId="0" borderId="0" xfId="0" applyNumberFormat="1" applyFont="1" applyFill="1" applyBorder="1" applyAlignment="1">
      <alignment/>
    </xf>
    <xf numFmtId="3" fontId="9"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3" fontId="56" fillId="0" borderId="0" xfId="0" applyNumberFormat="1" applyFont="1" applyBorder="1" applyAlignment="1">
      <alignment/>
    </xf>
    <xf numFmtId="0" fontId="56" fillId="0" borderId="0" xfId="0" applyFont="1" applyBorder="1" applyAlignment="1">
      <alignment/>
    </xf>
    <xf numFmtId="0" fontId="0" fillId="0" borderId="0" xfId="0" applyBorder="1" applyAlignment="1">
      <alignment/>
    </xf>
    <xf numFmtId="0" fontId="56" fillId="0" borderId="0" xfId="0" applyFont="1" applyAlignment="1">
      <alignment/>
    </xf>
    <xf numFmtId="3" fontId="56" fillId="0" borderId="0" xfId="0" applyNumberFormat="1" applyFont="1" applyAlignment="1">
      <alignment/>
    </xf>
    <xf numFmtId="171" fontId="2" fillId="0" borderId="0" xfId="54" applyNumberFormat="1" applyFont="1" applyBorder="1" applyAlignment="1">
      <alignment/>
    </xf>
    <xf numFmtId="4" fontId="2" fillId="0" borderId="0" xfId="54" applyNumberFormat="1" applyFont="1" applyBorder="1" applyAlignment="1">
      <alignment/>
    </xf>
    <xf numFmtId="0" fontId="3" fillId="34" borderId="24" xfId="58" applyFill="1" applyBorder="1" applyAlignment="1">
      <alignment horizontal="center" wrapText="1"/>
      <protection/>
    </xf>
    <xf numFmtId="0" fontId="3" fillId="34" borderId="25" xfId="58" applyFill="1" applyBorder="1" applyAlignment="1">
      <alignment horizontal="center" wrapText="1"/>
      <protection/>
    </xf>
    <xf numFmtId="0" fontId="3" fillId="34" borderId="26" xfId="58" applyFill="1" applyBorder="1" applyAlignment="1">
      <alignment horizontal="center" wrapText="1"/>
      <protection/>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 fillId="34" borderId="29" xfId="0" applyFont="1" applyFill="1" applyBorder="1" applyAlignment="1">
      <alignment horizontal="center" vertical="center" wrapText="1"/>
    </xf>
    <xf numFmtId="3" fontId="2" fillId="0" borderId="30" xfId="0" applyNumberFormat="1" applyFont="1" applyFill="1" applyBorder="1" applyAlignment="1">
      <alignment/>
    </xf>
    <xf numFmtId="3" fontId="2" fillId="0" borderId="19" xfId="0" applyNumberFormat="1" applyFont="1" applyFill="1" applyBorder="1" applyAlignment="1">
      <alignment horizontal="center" wrapText="1"/>
    </xf>
    <xf numFmtId="3" fontId="2" fillId="0" borderId="31" xfId="0" applyNumberFormat="1" applyFont="1" applyFill="1" applyBorder="1" applyAlignment="1">
      <alignment horizontal="right" wrapText="1"/>
    </xf>
    <xf numFmtId="3" fontId="2" fillId="0" borderId="32" xfId="0" applyNumberFormat="1" applyFont="1" applyFill="1" applyBorder="1" applyAlignment="1">
      <alignment/>
    </xf>
    <xf numFmtId="3" fontId="2" fillId="0" borderId="31" xfId="0" applyNumberFormat="1" applyFont="1" applyFill="1" applyBorder="1" applyAlignment="1">
      <alignment/>
    </xf>
    <xf numFmtId="3" fontId="2" fillId="0" borderId="0" xfId="0" applyNumberFormat="1" applyFont="1" applyFill="1" applyAlignment="1">
      <alignment/>
    </xf>
    <xf numFmtId="14" fontId="58" fillId="0" borderId="0" xfId="0" applyNumberFormat="1" applyFont="1" applyFill="1" applyBorder="1" applyAlignment="1">
      <alignment/>
    </xf>
    <xf numFmtId="189" fontId="2" fillId="0" borderId="0" xfId="54" applyNumberFormat="1" applyFont="1" applyFill="1" applyBorder="1" applyAlignment="1">
      <alignment/>
    </xf>
    <xf numFmtId="0" fontId="34" fillId="0" borderId="0" xfId="0" applyFont="1" applyFill="1" applyAlignment="1">
      <alignment/>
    </xf>
    <xf numFmtId="3" fontId="59" fillId="0" borderId="31" xfId="0" applyNumberFormat="1" applyFont="1" applyFill="1" applyBorder="1" applyAlignment="1">
      <alignment/>
    </xf>
    <xf numFmtId="187" fontId="59" fillId="0" borderId="0" xfId="54" applyNumberFormat="1" applyFont="1" applyFill="1" applyBorder="1" applyAlignment="1">
      <alignment/>
    </xf>
    <xf numFmtId="3" fontId="2" fillId="0" borderId="33" xfId="0" applyNumberFormat="1" applyFont="1" applyFill="1" applyBorder="1" applyAlignment="1">
      <alignment/>
    </xf>
    <xf numFmtId="3" fontId="2" fillId="0" borderId="34" xfId="0" applyNumberFormat="1" applyFont="1" applyFill="1" applyBorder="1" applyAlignment="1">
      <alignment/>
    </xf>
    <xf numFmtId="3" fontId="2" fillId="0" borderId="35" xfId="0" applyNumberFormat="1" applyFont="1" applyFill="1" applyBorder="1" applyAlignment="1">
      <alignment/>
    </xf>
    <xf numFmtId="4" fontId="2" fillId="0" borderId="0" xfId="0" applyNumberFormat="1" applyFont="1" applyFill="1" applyAlignment="1">
      <alignment/>
    </xf>
    <xf numFmtId="0" fontId="55" fillId="0" borderId="36" xfId="0" applyFont="1" applyFill="1" applyBorder="1" applyAlignment="1">
      <alignment horizontal="left" wrapText="1"/>
    </xf>
    <xf numFmtId="0" fontId="55" fillId="0" borderId="37" xfId="0" applyFont="1" applyFill="1" applyBorder="1" applyAlignment="1">
      <alignment horizontal="left" wrapText="1"/>
    </xf>
    <xf numFmtId="0" fontId="0" fillId="0" borderId="0" xfId="0" applyFill="1" applyAlignment="1">
      <alignment/>
    </xf>
    <xf numFmtId="3" fontId="0" fillId="0" borderId="0" xfId="0" applyNumberFormat="1" applyFill="1" applyAlignment="1">
      <alignment/>
    </xf>
    <xf numFmtId="171" fontId="2" fillId="0" borderId="31" xfId="0" applyNumberFormat="1" applyFont="1" applyBorder="1" applyAlignment="1">
      <alignment/>
    </xf>
    <xf numFmtId="170" fontId="2" fillId="0" borderId="12" xfId="0" applyNumberFormat="1" applyFont="1" applyBorder="1" applyAlignment="1">
      <alignment/>
    </xf>
    <xf numFmtId="3" fontId="2" fillId="0" borderId="19" xfId="0" applyNumberFormat="1" applyFont="1" applyBorder="1" applyAlignment="1">
      <alignment/>
    </xf>
    <xf numFmtId="3" fontId="2" fillId="0" borderId="12"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itular" xfId="58"/>
    <cellStyle name="Titular ING"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anchez\Documents\Excel\ESTADISTICAS%20ACTUAL\AUTOCARTERA\Autocartera%20a%20diciembre%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utocartera 2018"/>
      <sheetName val="Cua autocartera 31-12-18"/>
      <sheetName val="Tabla para articulo 18"/>
      <sheetName val="CALCULOS"/>
      <sheetName val="Gráficos 2018"/>
      <sheetName val="Cotizaciones 31-12-2018"/>
    </sheetNames>
    <sheetDataSet>
      <sheetData sheetId="0">
        <row r="21">
          <cell r="N21">
            <v>314731364.09999996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
  <sheetViews>
    <sheetView tabSelected="1" zoomScalePageLayoutView="0" workbookViewId="0" topLeftCell="A1">
      <pane xSplit="1" ySplit="1" topLeftCell="E2" activePane="bottomRight" state="frozen"/>
      <selection pane="topLeft" activeCell="A1" sqref="A1"/>
      <selection pane="topRight" activeCell="B1" sqref="B1"/>
      <selection pane="bottomLeft" activeCell="A4" sqref="A4"/>
      <selection pane="bottomRight" activeCell="A34" sqref="A34:IV34"/>
    </sheetView>
  </sheetViews>
  <sheetFormatPr defaultColWidth="11.421875" defaultRowHeight="15"/>
  <cols>
    <col min="1" max="1" width="18.28125" style="65" customWidth="1"/>
    <col min="2" max="2" width="16.421875" style="1" customWidth="1"/>
    <col min="3" max="3" width="11.7109375" style="1" customWidth="1"/>
    <col min="4" max="4" width="12.140625" style="1" customWidth="1"/>
    <col min="5" max="5" width="13.7109375" style="1" customWidth="1"/>
    <col min="6" max="6" width="13.140625" style="1" customWidth="1"/>
    <col min="7" max="7" width="10.8515625" style="1" customWidth="1"/>
    <col min="8" max="8" width="16.28125" style="1" customWidth="1"/>
    <col min="9" max="9" width="11.57421875" style="1" customWidth="1"/>
    <col min="10" max="10" width="12.57421875" style="66" customWidth="1"/>
    <col min="11" max="11" width="11.7109375" style="1" customWidth="1"/>
    <col min="12" max="12" width="17.140625" style="2" customWidth="1"/>
    <col min="13" max="13" width="18.7109375" style="1" customWidth="1"/>
    <col min="14" max="14" width="13.00390625" style="1" customWidth="1"/>
    <col min="15" max="16" width="11.8515625" style="0" bestFit="1" customWidth="1"/>
  </cols>
  <sheetData>
    <row r="1" spans="1:14" ht="16.5" customHeight="1" thickBot="1">
      <c r="A1" s="39" t="s">
        <v>14</v>
      </c>
      <c r="B1" s="40"/>
      <c r="C1" s="40"/>
      <c r="D1" s="40"/>
      <c r="E1" s="40"/>
      <c r="F1" s="40"/>
      <c r="G1" s="40"/>
      <c r="H1" s="40"/>
      <c r="I1" s="40"/>
      <c r="J1" s="40"/>
      <c r="K1" s="40"/>
      <c r="L1" s="40"/>
      <c r="M1" s="40"/>
      <c r="N1" s="41"/>
    </row>
    <row r="2" spans="1:14" s="16" customFormat="1" ht="29.25" customHeight="1">
      <c r="A2" s="10"/>
      <c r="B2" s="8"/>
      <c r="C2" s="42" t="s">
        <v>29</v>
      </c>
      <c r="D2" s="43"/>
      <c r="E2" s="44"/>
      <c r="F2" s="45" t="s">
        <v>36</v>
      </c>
      <c r="G2" s="46"/>
      <c r="H2" s="8"/>
      <c r="I2" s="42" t="s">
        <v>37</v>
      </c>
      <c r="J2" s="43"/>
      <c r="K2" s="44"/>
      <c r="L2" s="8"/>
      <c r="M2" s="8"/>
      <c r="N2" s="9"/>
    </row>
    <row r="3" spans="1:14" s="17" customFormat="1" ht="81" customHeight="1" thickBot="1">
      <c r="A3" s="5" t="s">
        <v>15</v>
      </c>
      <c r="B3" s="7" t="s">
        <v>30</v>
      </c>
      <c r="C3" s="6" t="s">
        <v>16</v>
      </c>
      <c r="D3" s="6" t="s">
        <v>17</v>
      </c>
      <c r="E3" s="6" t="s">
        <v>18</v>
      </c>
      <c r="F3" s="6" t="s">
        <v>17</v>
      </c>
      <c r="G3" s="14" t="s">
        <v>24</v>
      </c>
      <c r="H3" s="7" t="s">
        <v>38</v>
      </c>
      <c r="I3" s="6" t="s">
        <v>16</v>
      </c>
      <c r="J3" s="6" t="s">
        <v>17</v>
      </c>
      <c r="K3" s="6" t="s">
        <v>18</v>
      </c>
      <c r="L3" s="7" t="s">
        <v>20</v>
      </c>
      <c r="M3" s="6" t="s">
        <v>39</v>
      </c>
      <c r="N3" s="47" t="s">
        <v>19</v>
      </c>
    </row>
    <row r="4" spans="1:17" s="22" customFormat="1" ht="21" customHeight="1">
      <c r="A4" s="18" t="s">
        <v>1</v>
      </c>
      <c r="B4" s="11">
        <v>314664594</v>
      </c>
      <c r="C4" s="13">
        <v>0.01193798117623618</v>
      </c>
      <c r="D4" s="12">
        <v>3756460</v>
      </c>
      <c r="E4" s="25">
        <v>122535725.19999999</v>
      </c>
      <c r="F4" s="48">
        <f>2793785+5218936</f>
        <v>8012721</v>
      </c>
      <c r="G4" s="24" t="s">
        <v>40</v>
      </c>
      <c r="H4" s="11">
        <v>314664594</v>
      </c>
      <c r="I4" s="13">
        <f aca="true" t="shared" si="0" ref="I4:I31">J4/H4</f>
        <v>0.0204757418624607</v>
      </c>
      <c r="J4" s="12">
        <v>6442991</v>
      </c>
      <c r="K4" s="25">
        <v>217966385.53</v>
      </c>
      <c r="L4" s="49" t="s">
        <v>41</v>
      </c>
      <c r="M4" s="50">
        <v>489036736.96</v>
      </c>
      <c r="N4" s="51">
        <f>J4-D4</f>
        <v>2686531</v>
      </c>
      <c r="O4" s="21"/>
      <c r="Q4" s="23"/>
    </row>
    <row r="5" spans="1:17" s="22" customFormat="1" ht="21" customHeight="1">
      <c r="A5" s="18" t="s">
        <v>23</v>
      </c>
      <c r="B5" s="11">
        <v>276067543</v>
      </c>
      <c r="C5" s="13">
        <v>3.622301952388514E-07</v>
      </c>
      <c r="D5" s="12">
        <v>100</v>
      </c>
      <c r="E5" s="25">
        <v>1192</v>
      </c>
      <c r="F5" s="52"/>
      <c r="G5" s="24"/>
      <c r="H5" s="11">
        <v>276067543</v>
      </c>
      <c r="I5" s="13">
        <f t="shared" si="0"/>
        <v>0.0018416507586333682</v>
      </c>
      <c r="J5" s="12">
        <v>508420</v>
      </c>
      <c r="K5" s="25">
        <v>4402917.2</v>
      </c>
      <c r="L5" s="49" t="s">
        <v>41</v>
      </c>
      <c r="M5" s="50">
        <v>4402917.2</v>
      </c>
      <c r="N5" s="20">
        <f aca="true" t="shared" si="1" ref="N5:N33">J5-D5</f>
        <v>508320</v>
      </c>
      <c r="O5" s="26"/>
      <c r="P5" s="26"/>
      <c r="Q5" s="23"/>
    </row>
    <row r="6" spans="1:17" s="22" customFormat="1" ht="21" customHeight="1">
      <c r="A6" s="18" t="s">
        <v>12</v>
      </c>
      <c r="B6" s="11">
        <v>438822506</v>
      </c>
      <c r="C6" s="13">
        <v>0.0024366389266278882</v>
      </c>
      <c r="D6" s="12">
        <v>1069252</v>
      </c>
      <c r="E6" s="25">
        <v>64272737.72</v>
      </c>
      <c r="F6" s="52"/>
      <c r="G6" s="19"/>
      <c r="H6" s="11">
        <v>438822506</v>
      </c>
      <c r="I6" s="13">
        <f t="shared" si="0"/>
        <v>0.018718932797854266</v>
      </c>
      <c r="J6" s="12">
        <v>8214289</v>
      </c>
      <c r="K6" s="25">
        <v>499757342.76000005</v>
      </c>
      <c r="L6" s="49" t="s">
        <v>41</v>
      </c>
      <c r="M6" s="50">
        <v>499757342.76000005</v>
      </c>
      <c r="N6" s="20">
        <f t="shared" si="1"/>
        <v>7145037</v>
      </c>
      <c r="O6" s="26"/>
      <c r="P6" s="26"/>
      <c r="Q6" s="23"/>
    </row>
    <row r="7" spans="1:17" s="22" customFormat="1" ht="21" customHeight="1">
      <c r="A7" s="18" t="s">
        <v>0</v>
      </c>
      <c r="B7" s="11">
        <v>57259550</v>
      </c>
      <c r="C7" s="13">
        <v>0.0007345674215043604</v>
      </c>
      <c r="D7" s="12">
        <v>42061</v>
      </c>
      <c r="E7" s="25">
        <v>2861830.4400000004</v>
      </c>
      <c r="F7" s="52"/>
      <c r="G7" s="19"/>
      <c r="H7" s="11">
        <v>57259550</v>
      </c>
      <c r="I7" s="13">
        <f t="shared" si="0"/>
        <v>0.05076676292426329</v>
      </c>
      <c r="J7" s="12">
        <v>2906882</v>
      </c>
      <c r="K7" s="25">
        <v>214818579.8</v>
      </c>
      <c r="L7" s="49" t="s">
        <v>41</v>
      </c>
      <c r="M7" s="50">
        <v>214818579.8</v>
      </c>
      <c r="N7" s="20">
        <f t="shared" si="1"/>
        <v>2864821</v>
      </c>
      <c r="O7" s="26"/>
      <c r="Q7" s="23"/>
    </row>
    <row r="8" spans="1:17" s="22" customFormat="1" ht="21" customHeight="1">
      <c r="A8" s="18" t="s">
        <v>22</v>
      </c>
      <c r="B8" s="11">
        <v>2879332136</v>
      </c>
      <c r="C8" s="13">
        <v>0.006954098052688146</v>
      </c>
      <c r="D8" s="12">
        <v>20023158</v>
      </c>
      <c r="E8" s="25">
        <v>79892400.42</v>
      </c>
      <c r="F8" s="52"/>
      <c r="G8" s="19"/>
      <c r="H8" s="11">
        <v>3084962950</v>
      </c>
      <c r="I8" s="13">
        <f t="shared" si="0"/>
        <v>0.009576724089992718</v>
      </c>
      <c r="J8" s="12">
        <v>29543839</v>
      </c>
      <c r="K8" s="25">
        <v>75632227.84</v>
      </c>
      <c r="L8" s="49" t="s">
        <v>41</v>
      </c>
      <c r="M8" s="50">
        <v>75632227.84</v>
      </c>
      <c r="N8" s="20">
        <f t="shared" si="1"/>
        <v>9520681</v>
      </c>
      <c r="O8" s="26"/>
      <c r="Q8" s="23"/>
    </row>
    <row r="9" spans="1:17" s="22" customFormat="1" ht="21" customHeight="1">
      <c r="A9" s="18" t="s">
        <v>4</v>
      </c>
      <c r="B9" s="27">
        <v>898866154</v>
      </c>
      <c r="C9" s="13">
        <v>8.343845150498346E-05</v>
      </c>
      <c r="D9" s="12">
        <v>75000</v>
      </c>
      <c r="E9" s="25">
        <v>592500</v>
      </c>
      <c r="F9" s="52"/>
      <c r="G9" s="19"/>
      <c r="H9" s="27">
        <v>898866154</v>
      </c>
      <c r="I9" s="13">
        <f t="shared" si="0"/>
        <v>9.236191576526976E-05</v>
      </c>
      <c r="J9" s="12">
        <v>83021</v>
      </c>
      <c r="K9" s="25">
        <v>582807.4199999999</v>
      </c>
      <c r="L9" s="49" t="s">
        <v>41</v>
      </c>
      <c r="M9" s="50">
        <v>582807.4199999999</v>
      </c>
      <c r="N9" s="20">
        <f t="shared" si="1"/>
        <v>8021</v>
      </c>
      <c r="O9" s="26"/>
      <c r="Q9" s="23"/>
    </row>
    <row r="10" spans="1:17" s="22" customFormat="1" ht="21" customHeight="1">
      <c r="A10" s="18" t="s">
        <v>2</v>
      </c>
      <c r="B10" s="11">
        <v>5626964701</v>
      </c>
      <c r="C10" s="13">
        <v>0.008571805327200328</v>
      </c>
      <c r="D10" s="12">
        <v>48233246</v>
      </c>
      <c r="E10" s="25">
        <v>80067188.36</v>
      </c>
      <c r="F10" s="52"/>
      <c r="G10" s="19"/>
      <c r="H10" s="11">
        <v>5626964701</v>
      </c>
      <c r="I10" s="13">
        <f t="shared" si="0"/>
        <v>0.015779113379584715</v>
      </c>
      <c r="J10" s="12">
        <v>88788514</v>
      </c>
      <c r="K10" s="25">
        <v>88788514</v>
      </c>
      <c r="L10" s="49" t="s">
        <v>41</v>
      </c>
      <c r="M10" s="50">
        <v>88788514</v>
      </c>
      <c r="N10" s="20">
        <f t="shared" si="1"/>
        <v>40555268</v>
      </c>
      <c r="O10" s="26"/>
      <c r="Q10" s="23"/>
    </row>
    <row r="11" spans="1:17" s="22" customFormat="1" ht="21" customHeight="1">
      <c r="A11" s="18" t="s">
        <v>3</v>
      </c>
      <c r="B11" s="11">
        <v>16136153582</v>
      </c>
      <c r="C11" s="13">
        <v>8.267149870760321E-07</v>
      </c>
      <c r="D11" s="12">
        <v>13340</v>
      </c>
      <c r="E11" s="25">
        <v>73103.20000000001</v>
      </c>
      <c r="F11" s="52"/>
      <c r="G11" s="19"/>
      <c r="H11" s="11">
        <v>16236573942</v>
      </c>
      <c r="I11" s="13">
        <f t="shared" si="0"/>
        <v>0.0007544480777630791</v>
      </c>
      <c r="J11" s="12">
        <v>12249652</v>
      </c>
      <c r="K11" s="25">
        <v>48631118.440000005</v>
      </c>
      <c r="L11" s="49" t="s">
        <v>41</v>
      </c>
      <c r="M11" s="50">
        <v>48631118.440000005</v>
      </c>
      <c r="N11" s="20">
        <f t="shared" si="1"/>
        <v>12236312</v>
      </c>
      <c r="O11" s="26"/>
      <c r="Q11" s="23"/>
    </row>
    <row r="12" spans="1:17" s="22" customFormat="1" ht="21" customHeight="1">
      <c r="A12" s="18" t="s">
        <v>13</v>
      </c>
      <c r="B12" s="11">
        <v>5981438031</v>
      </c>
      <c r="C12" s="13">
        <v>0.0005885527830857502</v>
      </c>
      <c r="D12" s="12">
        <v>3520392</v>
      </c>
      <c r="E12" s="25">
        <v>13694324.88</v>
      </c>
      <c r="F12" s="52"/>
      <c r="G12" s="19"/>
      <c r="H12" s="11">
        <v>5981438031</v>
      </c>
      <c r="I12" s="13">
        <f t="shared" si="0"/>
        <v>0.00043605567532126454</v>
      </c>
      <c r="J12" s="12">
        <v>2608240</v>
      </c>
      <c r="K12" s="25">
        <v>8242038.4</v>
      </c>
      <c r="L12" s="49" t="s">
        <v>41</v>
      </c>
      <c r="M12" s="50">
        <v>8242038.4</v>
      </c>
      <c r="N12" s="20">
        <f t="shared" si="1"/>
        <v>-912152</v>
      </c>
      <c r="O12" s="26"/>
      <c r="Q12" s="23"/>
    </row>
    <row r="13" spans="1:17" s="22" customFormat="1" ht="21" customHeight="1">
      <c r="A13" s="18" t="s">
        <v>31</v>
      </c>
      <c r="B13" s="11">
        <v>231683240</v>
      </c>
      <c r="C13" s="13">
        <v>0.00037446817473719724</v>
      </c>
      <c r="D13" s="12">
        <v>86758</v>
      </c>
      <c r="E13" s="25">
        <v>1852283.3</v>
      </c>
      <c r="F13" s="52"/>
      <c r="G13" s="19"/>
      <c r="H13" s="11">
        <v>231683240</v>
      </c>
      <c r="I13" s="13">
        <f t="shared" si="0"/>
        <v>0.0011388609724207932</v>
      </c>
      <c r="J13" s="12">
        <v>263855</v>
      </c>
      <c r="K13" s="25">
        <v>5907713.45</v>
      </c>
      <c r="L13" s="49" t="s">
        <v>41</v>
      </c>
      <c r="M13" s="50">
        <v>5907713.45</v>
      </c>
      <c r="N13" s="20">
        <f t="shared" si="1"/>
        <v>177097</v>
      </c>
      <c r="O13" s="21"/>
      <c r="Q13" s="23"/>
    </row>
    <row r="14" spans="1:17" s="22" customFormat="1" ht="21" customHeight="1">
      <c r="A14" s="18" t="s">
        <v>32</v>
      </c>
      <c r="B14" s="11">
        <v>435317356</v>
      </c>
      <c r="C14" s="13">
        <v>0.010358971306441547</v>
      </c>
      <c r="D14" s="12">
        <v>4509440</v>
      </c>
      <c r="E14" s="25">
        <v>37338163.199999996</v>
      </c>
      <c r="F14" s="52"/>
      <c r="G14" s="19"/>
      <c r="H14" s="11">
        <v>508114781</v>
      </c>
      <c r="I14" s="13">
        <f t="shared" si="0"/>
        <v>0.0015208374739250107</v>
      </c>
      <c r="J14" s="12">
        <v>772760</v>
      </c>
      <c r="K14" s="25">
        <v>6290266.4</v>
      </c>
      <c r="L14" s="49" t="s">
        <v>41</v>
      </c>
      <c r="M14" s="50">
        <v>6290266.4</v>
      </c>
      <c r="N14" s="20">
        <f t="shared" si="1"/>
        <v>-3736680</v>
      </c>
      <c r="O14" s="26"/>
      <c r="P14" s="26"/>
      <c r="Q14" s="23"/>
    </row>
    <row r="15" spans="1:17" s="30" customFormat="1" ht="21" customHeight="1">
      <c r="A15" s="18" t="s">
        <v>42</v>
      </c>
      <c r="B15" s="11">
        <v>246272500</v>
      </c>
      <c r="C15" s="13">
        <f>D15/B15</f>
        <v>0.006074823620176837</v>
      </c>
      <c r="D15" s="12">
        <v>1496062</v>
      </c>
      <c r="E15" s="25">
        <f>D15*5.5</f>
        <v>8228341</v>
      </c>
      <c r="F15" s="52"/>
      <c r="G15" s="19"/>
      <c r="H15" s="11">
        <v>246272500</v>
      </c>
      <c r="I15" s="13">
        <f t="shared" si="0"/>
        <v>0.006359983351774965</v>
      </c>
      <c r="J15" s="12">
        <v>1566289</v>
      </c>
      <c r="K15" s="25">
        <v>8598926.61</v>
      </c>
      <c r="L15" s="49" t="s">
        <v>41</v>
      </c>
      <c r="M15" s="50">
        <v>8598926.61</v>
      </c>
      <c r="N15" s="20">
        <f t="shared" si="1"/>
        <v>70227</v>
      </c>
      <c r="O15" s="53"/>
      <c r="Q15" s="31"/>
    </row>
    <row r="16" spans="1:17" s="22" customFormat="1" ht="21" customHeight="1">
      <c r="A16" s="18" t="s">
        <v>25</v>
      </c>
      <c r="B16" s="11">
        <v>238734260</v>
      </c>
      <c r="C16" s="13">
        <v>0.0012886420239809737</v>
      </c>
      <c r="D16" s="12">
        <v>307643</v>
      </c>
      <c r="E16" s="12">
        <v>7343438.41</v>
      </c>
      <c r="F16" s="52"/>
      <c r="G16" s="28"/>
      <c r="H16" s="11">
        <v>238734260</v>
      </c>
      <c r="I16" s="13">
        <f t="shared" si="0"/>
        <v>0.0012886420239809737</v>
      </c>
      <c r="J16" s="12">
        <v>307643</v>
      </c>
      <c r="K16" s="25">
        <v>7263451.2299999995</v>
      </c>
      <c r="L16" s="49" t="s">
        <v>41</v>
      </c>
      <c r="M16" s="50">
        <v>7263451.2299999995</v>
      </c>
      <c r="N16" s="20">
        <f t="shared" si="1"/>
        <v>0</v>
      </c>
      <c r="O16" s="26"/>
      <c r="Q16" s="23"/>
    </row>
    <row r="17" spans="1:17" s="30" customFormat="1" ht="21" customHeight="1">
      <c r="A17" s="18" t="s">
        <v>43</v>
      </c>
      <c r="B17" s="11">
        <v>732265472</v>
      </c>
      <c r="C17" s="13">
        <v>0.002959632923945921</v>
      </c>
      <c r="D17" s="12">
        <v>2167237</v>
      </c>
      <c r="E17" s="25">
        <v>41025796.41</v>
      </c>
      <c r="F17" s="52">
        <v>10369765</v>
      </c>
      <c r="G17" s="19">
        <v>43438</v>
      </c>
      <c r="H17" s="11">
        <v>738455837</v>
      </c>
      <c r="I17" s="13">
        <f t="shared" si="0"/>
        <v>0.010036711240729213</v>
      </c>
      <c r="J17" s="12">
        <v>7411668</v>
      </c>
      <c r="K17" s="25">
        <v>131186523.6</v>
      </c>
      <c r="L17" s="49" t="s">
        <v>41</v>
      </c>
      <c r="M17" s="50">
        <f>'[1]Datos autocartera 2018'!N21</f>
        <v>314731364.09999996</v>
      </c>
      <c r="N17" s="20">
        <f t="shared" si="1"/>
        <v>5244431</v>
      </c>
      <c r="O17" s="29"/>
      <c r="Q17" s="31"/>
    </row>
    <row r="18" spans="1:17" s="22" customFormat="1" ht="21" customHeight="1">
      <c r="A18" s="18" t="s">
        <v>33</v>
      </c>
      <c r="B18" s="11">
        <v>687554908</v>
      </c>
      <c r="C18" s="13">
        <v>0.006250854949900234</v>
      </c>
      <c r="D18" s="12">
        <v>4297806</v>
      </c>
      <c r="E18" s="12">
        <v>81722781.09</v>
      </c>
      <c r="F18" s="52"/>
      <c r="G18" s="19"/>
      <c r="H18" s="11">
        <v>687554908</v>
      </c>
      <c r="I18" s="13">
        <f t="shared" si="0"/>
        <v>0.005553666995276543</v>
      </c>
      <c r="J18" s="12">
        <v>3818451</v>
      </c>
      <c r="K18" s="25">
        <v>61629799.14</v>
      </c>
      <c r="L18" s="49" t="s">
        <v>41</v>
      </c>
      <c r="M18" s="50">
        <v>61629799.14</v>
      </c>
      <c r="N18" s="20">
        <f t="shared" si="1"/>
        <v>-479355</v>
      </c>
      <c r="O18" s="26"/>
      <c r="P18" s="26"/>
      <c r="Q18" s="23"/>
    </row>
    <row r="19" spans="1:17" s="22" customFormat="1" ht="21" customHeight="1">
      <c r="A19" s="18" t="s">
        <v>21</v>
      </c>
      <c r="B19" s="11">
        <v>2057989294</v>
      </c>
      <c r="C19" s="13">
        <v>0.004830438636868827</v>
      </c>
      <c r="D19" s="12">
        <v>9940991</v>
      </c>
      <c r="E19" s="25">
        <v>71972774.84</v>
      </c>
      <c r="F19" s="52">
        <v>65956660</v>
      </c>
      <c r="G19" s="19">
        <v>43423</v>
      </c>
      <c r="H19" s="11">
        <v>1992032634</v>
      </c>
      <c r="I19" s="13">
        <f t="shared" si="0"/>
        <v>0.004378359496293272</v>
      </c>
      <c r="J19" s="12">
        <v>8721835</v>
      </c>
      <c r="K19" s="25">
        <v>60355098.2</v>
      </c>
      <c r="L19" s="49" t="s">
        <v>41</v>
      </c>
      <c r="M19" s="50">
        <v>516775185.4</v>
      </c>
      <c r="N19" s="20">
        <f t="shared" si="1"/>
        <v>-1219156</v>
      </c>
      <c r="O19" s="26"/>
      <c r="Q19" s="23"/>
    </row>
    <row r="20" spans="1:17" s="22" customFormat="1" ht="21" customHeight="1">
      <c r="A20" s="18" t="s">
        <v>5</v>
      </c>
      <c r="B20" s="11">
        <v>6317515000</v>
      </c>
      <c r="C20" s="13">
        <v>0.011984166084291054</v>
      </c>
      <c r="D20" s="12">
        <v>75710149</v>
      </c>
      <c r="E20" s="25">
        <v>489087562.54</v>
      </c>
      <c r="F20" s="52">
        <v>198374000</v>
      </c>
      <c r="G20" s="19">
        <v>43283</v>
      </c>
      <c r="H20" s="11">
        <v>6397629000</v>
      </c>
      <c r="I20" s="13">
        <f t="shared" si="0"/>
        <v>0.021255584529831287</v>
      </c>
      <c r="J20" s="12">
        <v>135985344</v>
      </c>
      <c r="K20" s="25">
        <v>954617114.88</v>
      </c>
      <c r="L20" s="49" t="s">
        <v>41</v>
      </c>
      <c r="M20" s="50">
        <v>2347202594.8799996</v>
      </c>
      <c r="N20" s="20">
        <f t="shared" si="1"/>
        <v>60275195</v>
      </c>
      <c r="O20" s="21"/>
      <c r="Q20" s="23"/>
    </row>
    <row r="21" spans="1:23" ht="21" customHeight="1">
      <c r="A21" s="18" t="s">
        <v>6</v>
      </c>
      <c r="B21" s="11">
        <v>176654402</v>
      </c>
      <c r="C21" s="13">
        <v>0.004604334739419627</v>
      </c>
      <c r="D21" s="12">
        <v>813376</v>
      </c>
      <c r="E21" s="25">
        <v>9276553.28</v>
      </c>
      <c r="F21" s="52"/>
      <c r="G21" s="54"/>
      <c r="H21" s="11">
        <v>176654402</v>
      </c>
      <c r="I21" s="13">
        <f t="shared" si="0"/>
        <v>0.0024255778239819915</v>
      </c>
      <c r="J21" s="12">
        <v>428489</v>
      </c>
      <c r="K21" s="25">
        <v>3528606.9149999996</v>
      </c>
      <c r="L21" s="49" t="s">
        <v>41</v>
      </c>
      <c r="M21" s="50">
        <v>3528606.9149999996</v>
      </c>
      <c r="N21" s="20">
        <f t="shared" si="1"/>
        <v>-384887</v>
      </c>
      <c r="O21" s="32"/>
      <c r="P21" s="33"/>
      <c r="Q21" s="34"/>
      <c r="R21" s="34"/>
      <c r="S21" s="34"/>
      <c r="T21" s="34"/>
      <c r="U21" s="34"/>
      <c r="V21" s="34"/>
      <c r="W21" s="34"/>
    </row>
    <row r="22" spans="1:16" ht="21" customHeight="1">
      <c r="A22" s="18" t="s">
        <v>26</v>
      </c>
      <c r="B22" s="11">
        <v>3116652000</v>
      </c>
      <c r="C22" s="13">
        <v>0.0009465744009918335</v>
      </c>
      <c r="D22" s="12">
        <v>2950143</v>
      </c>
      <c r="E22" s="25">
        <v>85701654.15</v>
      </c>
      <c r="F22" s="52"/>
      <c r="G22" s="19"/>
      <c r="H22" s="11">
        <v>3116652000</v>
      </c>
      <c r="I22" s="13">
        <f t="shared" si="0"/>
        <v>0.0009465744009918335</v>
      </c>
      <c r="J22" s="12">
        <v>2950143</v>
      </c>
      <c r="K22" s="25">
        <v>65935696.050000004</v>
      </c>
      <c r="L22" s="49" t="s">
        <v>41</v>
      </c>
      <c r="M22" s="50">
        <v>65935696.050000004</v>
      </c>
      <c r="N22" s="20">
        <f t="shared" si="1"/>
        <v>0</v>
      </c>
      <c r="O22" s="35"/>
      <c r="P22" s="35"/>
    </row>
    <row r="23" spans="1:16" ht="21" customHeight="1">
      <c r="A23" s="18" t="s">
        <v>7</v>
      </c>
      <c r="B23" s="11">
        <v>3079553273</v>
      </c>
      <c r="C23" s="13">
        <v>0.008608750571856076</v>
      </c>
      <c r="D23" s="12">
        <v>26511106</v>
      </c>
      <c r="E23" s="25">
        <v>71049764.08</v>
      </c>
      <c r="F23" s="52"/>
      <c r="G23" s="19"/>
      <c r="H23" s="11">
        <v>3079553273</v>
      </c>
      <c r="I23" s="13">
        <f t="shared" si="0"/>
        <v>0.007933582514777947</v>
      </c>
      <c r="J23" s="12">
        <v>24431890</v>
      </c>
      <c r="K23" s="25">
        <v>56681984.8</v>
      </c>
      <c r="L23" s="49" t="s">
        <v>41</v>
      </c>
      <c r="M23" s="50">
        <v>56681984.8</v>
      </c>
      <c r="N23" s="20">
        <f t="shared" si="1"/>
        <v>-2079216</v>
      </c>
      <c r="O23" s="35"/>
      <c r="P23" s="35"/>
    </row>
    <row r="24" spans="1:16" ht="21" customHeight="1">
      <c r="A24" s="18" t="s">
        <v>34</v>
      </c>
      <c r="B24" s="11">
        <v>336717490</v>
      </c>
      <c r="C24" s="13">
        <v>0.027566952343342783</v>
      </c>
      <c r="D24" s="12">
        <v>9282275</v>
      </c>
      <c r="E24" s="25">
        <v>86882094</v>
      </c>
      <c r="F24" s="52">
        <v>9282274</v>
      </c>
      <c r="G24" s="19">
        <v>43250</v>
      </c>
      <c r="H24" s="11">
        <v>327435216</v>
      </c>
      <c r="I24" s="55">
        <f t="shared" si="0"/>
        <v>3.054039245430461E-09</v>
      </c>
      <c r="J24" s="12">
        <v>1</v>
      </c>
      <c r="K24" s="25">
        <v>5.49</v>
      </c>
      <c r="L24" s="49" t="s">
        <v>41</v>
      </c>
      <c r="M24" s="50">
        <v>50959689.75</v>
      </c>
      <c r="N24" s="20">
        <f t="shared" si="1"/>
        <v>-9282274</v>
      </c>
      <c r="O24" s="35"/>
      <c r="P24" s="35"/>
    </row>
    <row r="25" spans="1:16" ht="21" customHeight="1">
      <c r="A25" s="18" t="s">
        <v>27</v>
      </c>
      <c r="B25" s="11">
        <v>229700000</v>
      </c>
      <c r="C25" s="13">
        <v>0.007498754897692642</v>
      </c>
      <c r="D25" s="12">
        <v>1722464</v>
      </c>
      <c r="E25" s="25">
        <v>19808336</v>
      </c>
      <c r="F25" s="52"/>
      <c r="G25" s="28"/>
      <c r="H25" s="11">
        <v>229700000</v>
      </c>
      <c r="I25" s="13">
        <f t="shared" si="0"/>
        <v>0.007936299521114498</v>
      </c>
      <c r="J25" s="12">
        <v>1822968</v>
      </c>
      <c r="K25" s="25">
        <v>14966567.280000001</v>
      </c>
      <c r="L25" s="49" t="s">
        <v>41</v>
      </c>
      <c r="M25" s="50">
        <v>14966567.280000001</v>
      </c>
      <c r="N25" s="20">
        <f t="shared" si="1"/>
        <v>100504</v>
      </c>
      <c r="O25" s="35"/>
      <c r="P25" s="35"/>
    </row>
    <row r="26" spans="1:16" ht="21" customHeight="1">
      <c r="A26" s="18" t="s">
        <v>28</v>
      </c>
      <c r="B26" s="11">
        <v>469770750</v>
      </c>
      <c r="C26" s="13">
        <v>0.004939068684033649</v>
      </c>
      <c r="D26" s="12">
        <v>2320230</v>
      </c>
      <c r="E26" s="25">
        <v>26218599</v>
      </c>
      <c r="F26" s="52"/>
      <c r="G26" s="28"/>
      <c r="H26" s="11">
        <v>469770750</v>
      </c>
      <c r="I26" s="13">
        <f t="shared" si="0"/>
        <v>0.01309149196709246</v>
      </c>
      <c r="J26" s="12">
        <v>6150000</v>
      </c>
      <c r="K26" s="25">
        <v>66358499.99999999</v>
      </c>
      <c r="L26" s="49" t="s">
        <v>41</v>
      </c>
      <c r="M26" s="50">
        <v>66358499.99999999</v>
      </c>
      <c r="N26" s="20">
        <f t="shared" si="1"/>
        <v>3829770</v>
      </c>
      <c r="O26" s="35"/>
      <c r="P26" s="35"/>
    </row>
    <row r="27" spans="1:16" s="56" customFormat="1" ht="21" customHeight="1">
      <c r="A27" s="18" t="s">
        <v>44</v>
      </c>
      <c r="B27" s="11"/>
      <c r="C27" s="13"/>
      <c r="D27" s="12"/>
      <c r="E27" s="12"/>
      <c r="F27" s="52"/>
      <c r="G27" s="19"/>
      <c r="H27" s="11">
        <v>1000689341</v>
      </c>
      <c r="I27" s="13">
        <f t="shared" si="0"/>
        <v>0.005394018681767892</v>
      </c>
      <c r="J27" s="12">
        <v>5397737</v>
      </c>
      <c r="K27" s="25">
        <v>120153625.62</v>
      </c>
      <c r="L27" s="49" t="s">
        <v>41</v>
      </c>
      <c r="M27" s="50">
        <v>120153625.62</v>
      </c>
      <c r="N27" s="20">
        <f t="shared" si="1"/>
        <v>5397737</v>
      </c>
      <c r="O27" s="30"/>
      <c r="P27" s="30"/>
    </row>
    <row r="28" spans="1:16" ht="21" customHeight="1">
      <c r="A28" s="18" t="s">
        <v>8</v>
      </c>
      <c r="B28" s="11">
        <v>541080000</v>
      </c>
      <c r="C28" s="13">
        <v>0.002982355659052266</v>
      </c>
      <c r="D28" s="12">
        <v>1613693</v>
      </c>
      <c r="E28" s="25">
        <v>30192196.03</v>
      </c>
      <c r="F28" s="52"/>
      <c r="G28" s="19"/>
      <c r="H28" s="11">
        <v>541080000</v>
      </c>
      <c r="I28" s="13">
        <f t="shared" si="0"/>
        <v>0.0022141808974643308</v>
      </c>
      <c r="J28" s="12">
        <v>1198049</v>
      </c>
      <c r="K28" s="25">
        <v>23361955.5</v>
      </c>
      <c r="L28" s="49" t="s">
        <v>41</v>
      </c>
      <c r="M28" s="50">
        <v>23361955.5</v>
      </c>
      <c r="N28" s="20">
        <f t="shared" si="1"/>
        <v>-415644</v>
      </c>
      <c r="O28" s="35"/>
      <c r="P28" s="35"/>
    </row>
    <row r="29" spans="1:16" ht="21" customHeight="1">
      <c r="A29" s="18" t="s">
        <v>9</v>
      </c>
      <c r="B29" s="11">
        <v>1527396053</v>
      </c>
      <c r="C29" s="13">
        <v>5.2354462906288524E-05</v>
      </c>
      <c r="D29" s="12">
        <v>79966</v>
      </c>
      <c r="E29" s="25">
        <v>1179498.5</v>
      </c>
      <c r="F29" s="52">
        <v>68777683</v>
      </c>
      <c r="G29" s="19">
        <v>43445</v>
      </c>
      <c r="H29" s="11">
        <v>1527396053</v>
      </c>
      <c r="I29" s="13">
        <f t="shared" si="0"/>
        <v>8.451246141854472E-05</v>
      </c>
      <c r="J29" s="12">
        <v>129084</v>
      </c>
      <c r="K29" s="25">
        <v>1817502.72</v>
      </c>
      <c r="L29" s="49" t="s">
        <v>41</v>
      </c>
      <c r="M29" s="50">
        <v>970207279.36</v>
      </c>
      <c r="N29" s="20">
        <f t="shared" si="1"/>
        <v>49118</v>
      </c>
      <c r="O29" s="35"/>
      <c r="P29" s="35"/>
    </row>
    <row r="30" spans="1:16" ht="21" customHeight="1">
      <c r="A30" s="18" t="s">
        <v>35</v>
      </c>
      <c r="B30" s="11">
        <v>681143382</v>
      </c>
      <c r="C30" s="13">
        <v>0.0025068260884901325</v>
      </c>
      <c r="D30" s="12">
        <v>1707508</v>
      </c>
      <c r="E30" s="25">
        <v>19516816.44</v>
      </c>
      <c r="F30" s="57"/>
      <c r="G30" s="58"/>
      <c r="H30" s="11">
        <v>681143382</v>
      </c>
      <c r="I30" s="13">
        <f t="shared" si="0"/>
        <v>0.0024939389339908467</v>
      </c>
      <c r="J30" s="12">
        <v>1698730</v>
      </c>
      <c r="K30" s="25">
        <v>18074487.2</v>
      </c>
      <c r="L30" s="49" t="s">
        <v>41</v>
      </c>
      <c r="M30" s="50">
        <v>18074487.2</v>
      </c>
      <c r="N30" s="20">
        <f t="shared" si="1"/>
        <v>-8778</v>
      </c>
      <c r="O30" s="35"/>
      <c r="P30" s="35"/>
    </row>
    <row r="31" spans="1:16" ht="21" customHeight="1">
      <c r="A31" s="18" t="s">
        <v>10</v>
      </c>
      <c r="B31" s="11">
        <v>55896000</v>
      </c>
      <c r="C31" s="13">
        <v>0.03877332903964505</v>
      </c>
      <c r="D31" s="12">
        <v>2167274</v>
      </c>
      <c r="E31" s="25">
        <v>57346070.04</v>
      </c>
      <c r="F31" s="52"/>
      <c r="G31" s="19"/>
      <c r="H31" s="11">
        <v>55896000</v>
      </c>
      <c r="I31" s="13">
        <f t="shared" si="0"/>
        <v>0.03938365893802777</v>
      </c>
      <c r="J31" s="12">
        <v>2201389</v>
      </c>
      <c r="K31" s="25">
        <v>46977641.26</v>
      </c>
      <c r="L31" s="49" t="s">
        <v>41</v>
      </c>
      <c r="M31" s="50">
        <v>46977641.26</v>
      </c>
      <c r="N31" s="20">
        <f t="shared" si="1"/>
        <v>34115</v>
      </c>
      <c r="O31" s="35"/>
      <c r="P31" s="35"/>
    </row>
    <row r="32" spans="1:16" ht="21" customHeight="1">
      <c r="A32" s="18" t="s">
        <v>11</v>
      </c>
      <c r="B32" s="11">
        <v>5192131686</v>
      </c>
      <c r="C32" s="13">
        <v>0.012651423918449515</v>
      </c>
      <c r="D32" s="12">
        <v>65687859</v>
      </c>
      <c r="E32" s="25">
        <v>534042293.6700001</v>
      </c>
      <c r="F32" s="52"/>
      <c r="G32" s="19"/>
      <c r="H32" s="11">
        <v>5192131686</v>
      </c>
      <c r="I32" s="13">
        <f>J32/H32</f>
        <v>0.012614495155545252</v>
      </c>
      <c r="J32" s="12">
        <v>65496120</v>
      </c>
      <c r="K32" s="25">
        <v>480741520.8</v>
      </c>
      <c r="L32" s="49" t="s">
        <v>41</v>
      </c>
      <c r="M32" s="50">
        <v>480741520.8</v>
      </c>
      <c r="N32" s="20">
        <f t="shared" si="1"/>
        <v>-191739</v>
      </c>
      <c r="O32" s="35"/>
      <c r="P32" s="36"/>
    </row>
    <row r="33" spans="1:16" s="56" customFormat="1" ht="21" customHeight="1" thickBot="1">
      <c r="A33" s="18" t="s">
        <v>45</v>
      </c>
      <c r="B33" s="15"/>
      <c r="C33" s="53"/>
      <c r="D33" s="53"/>
      <c r="E33" s="53"/>
      <c r="F33" s="59"/>
      <c r="G33" s="60"/>
      <c r="H33" s="15">
        <v>46603682</v>
      </c>
      <c r="I33" s="13">
        <f>J33/H33</f>
        <v>0.0022247598376454463</v>
      </c>
      <c r="J33" s="53">
        <v>103682</v>
      </c>
      <c r="K33" s="25">
        <v>4989177.84</v>
      </c>
      <c r="L33" s="49" t="s">
        <v>41</v>
      </c>
      <c r="M33" s="50">
        <v>4989177.84</v>
      </c>
      <c r="N33" s="61">
        <f t="shared" si="1"/>
        <v>103682</v>
      </c>
      <c r="O33" s="30"/>
      <c r="P33" s="62"/>
    </row>
    <row r="34" spans="1:16" ht="33.75" customHeight="1">
      <c r="A34" s="63" t="s">
        <v>46</v>
      </c>
      <c r="B34" s="63"/>
      <c r="C34" s="63"/>
      <c r="D34" s="63"/>
      <c r="E34" s="63"/>
      <c r="F34" s="63"/>
      <c r="G34" s="63"/>
      <c r="H34" s="63"/>
      <c r="I34" s="63"/>
      <c r="J34" s="63"/>
      <c r="K34" s="63"/>
      <c r="L34" s="63"/>
      <c r="M34" s="63"/>
      <c r="N34" s="64"/>
      <c r="O34" s="35"/>
      <c r="P34" s="36"/>
    </row>
    <row r="36" spans="1:17" s="22" customFormat="1" ht="22.5" customHeight="1">
      <c r="A36" s="30"/>
      <c r="B36" s="3"/>
      <c r="C36" s="67"/>
      <c r="D36" s="4"/>
      <c r="E36" s="3"/>
      <c r="F36" s="4"/>
      <c r="G36" s="68"/>
      <c r="H36" s="69"/>
      <c r="I36" s="37"/>
      <c r="J36" s="12"/>
      <c r="K36" s="3"/>
      <c r="L36" s="49"/>
      <c r="M36" s="70"/>
      <c r="N36" s="69"/>
      <c r="O36" s="21"/>
      <c r="Q36" s="23"/>
    </row>
    <row r="37" spans="1:17" s="22" customFormat="1" ht="22.5" customHeight="1">
      <c r="A37" s="30"/>
      <c r="B37" s="3"/>
      <c r="C37" s="67"/>
      <c r="D37" s="4"/>
      <c r="E37" s="3"/>
      <c r="F37" s="4"/>
      <c r="G37" s="68"/>
      <c r="H37" s="69"/>
      <c r="I37" s="38"/>
      <c r="J37" s="12"/>
      <c r="K37" s="3"/>
      <c r="L37" s="49"/>
      <c r="M37" s="70"/>
      <c r="N37" s="69"/>
      <c r="O37" s="26"/>
      <c r="Q37" s="23"/>
    </row>
    <row r="38" spans="1:17" s="22" customFormat="1" ht="23.25" customHeight="1">
      <c r="A38" s="30"/>
      <c r="B38" s="3"/>
      <c r="C38" s="67"/>
      <c r="D38" s="4"/>
      <c r="E38" s="3"/>
      <c r="F38" s="4"/>
      <c r="G38" s="68"/>
      <c r="H38" s="3"/>
      <c r="I38" s="38"/>
      <c r="J38" s="12"/>
      <c r="K38" s="3"/>
      <c r="L38" s="49"/>
      <c r="M38" s="70"/>
      <c r="N38" s="69"/>
      <c r="O38" s="26"/>
      <c r="Q38" s="23"/>
    </row>
    <row r="39" spans="1:17" s="22" customFormat="1" ht="29.25" customHeight="1">
      <c r="A39" s="30"/>
      <c r="B39" s="3"/>
      <c r="C39" s="67"/>
      <c r="D39" s="4"/>
      <c r="E39" s="3"/>
      <c r="F39" s="4"/>
      <c r="G39" s="68"/>
      <c r="H39" s="69"/>
      <c r="I39" s="38"/>
      <c r="J39" s="12"/>
      <c r="K39" s="3"/>
      <c r="L39" s="49"/>
      <c r="M39" s="70"/>
      <c r="N39" s="69"/>
      <c r="O39" s="21"/>
      <c r="Q39" s="23"/>
    </row>
    <row r="40" ht="14.25">
      <c r="L40" s="49"/>
    </row>
    <row r="41" ht="14.25">
      <c r="L41" s="49"/>
    </row>
    <row r="42" ht="14.25">
      <c r="L42" s="49"/>
    </row>
    <row r="43" ht="14.25">
      <c r="L43" s="49"/>
    </row>
    <row r="44" ht="14.25">
      <c r="L44" s="49"/>
    </row>
    <row r="45" ht="14.25">
      <c r="L45" s="49"/>
    </row>
    <row r="46" ht="14.25">
      <c r="L46" s="49"/>
    </row>
    <row r="47" ht="14.25">
      <c r="L47" s="49"/>
    </row>
    <row r="48" ht="14.25">
      <c r="L48" s="49"/>
    </row>
    <row r="49" ht="14.25">
      <c r="L49" s="49"/>
    </row>
    <row r="50" ht="14.25">
      <c r="L50" s="49"/>
    </row>
    <row r="51" ht="14.25">
      <c r="L51" s="49"/>
    </row>
    <row r="52" ht="14.25">
      <c r="L52" s="49"/>
    </row>
    <row r="53" ht="14.25">
      <c r="L53" s="49"/>
    </row>
    <row r="54" ht="14.25">
      <c r="L54" s="49"/>
    </row>
    <row r="55" ht="14.25">
      <c r="L55" s="49"/>
    </row>
    <row r="56" ht="14.25">
      <c r="L56" s="49"/>
    </row>
    <row r="57" ht="14.25">
      <c r="L57" s="49"/>
    </row>
    <row r="58" ht="14.25">
      <c r="L58" s="49"/>
    </row>
    <row r="59" ht="14.25">
      <c r="L59" s="49"/>
    </row>
    <row r="60" ht="14.25">
      <c r="L60" s="49"/>
    </row>
    <row r="61" ht="14.25">
      <c r="L61" s="49"/>
    </row>
    <row r="62" ht="14.25">
      <c r="L62" s="49"/>
    </row>
    <row r="63" ht="14.25">
      <c r="L63" s="49"/>
    </row>
    <row r="64" ht="14.25">
      <c r="L64" s="49"/>
    </row>
    <row r="65" ht="14.25">
      <c r="L65" s="49"/>
    </row>
    <row r="66" ht="14.25">
      <c r="L66" s="49"/>
    </row>
    <row r="67" ht="14.25">
      <c r="L67" s="49"/>
    </row>
    <row r="68" ht="14.25">
      <c r="L68" s="49"/>
    </row>
    <row r="69" ht="14.25">
      <c r="L69" s="49"/>
    </row>
    <row r="70" ht="14.25">
      <c r="L70" s="49"/>
    </row>
    <row r="71" ht="14.25">
      <c r="L71" s="49"/>
    </row>
    <row r="72" ht="14.25">
      <c r="L72" s="49"/>
    </row>
    <row r="73" ht="14.25">
      <c r="L73" s="49"/>
    </row>
  </sheetData>
  <sheetProtection/>
  <mergeCells count="5">
    <mergeCell ref="A1:N1"/>
    <mergeCell ref="C2:E2"/>
    <mergeCell ref="F2:G2"/>
    <mergeCell ref="I2:K2"/>
    <mergeCell ref="A34:N34"/>
  </mergeCells>
  <printOptions/>
  <pageMargins left="0" right="0" top="0" bottom="0" header="0.11811023622047245"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arivero</dc:creator>
  <cp:keywords/>
  <dc:description/>
  <cp:lastModifiedBy>Amelia Sánchez García</cp:lastModifiedBy>
  <cp:lastPrinted>2016-05-17T14:01:17Z</cp:lastPrinted>
  <dcterms:created xsi:type="dcterms:W3CDTF">2008-12-08T11:19:32Z</dcterms:created>
  <dcterms:modified xsi:type="dcterms:W3CDTF">2019-07-18T14:05:39Z</dcterms:modified>
  <cp:category/>
  <cp:version/>
  <cp:contentType/>
  <cp:contentStatus/>
</cp:coreProperties>
</file>